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74BCB277-4A9F-439B-9AE6-7344184D4CD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igh-Level Project Calendar" sheetId="1" r:id="rId1"/>
  </sheets>
  <definedNames>
    <definedName name="_xlnm.Print_Area" localSheetId="0">'High-Level Project Calendar'!$B$1:$I$51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1" l="1"/>
  <c r="B48" i="1"/>
  <c r="B46" i="1"/>
  <c r="B44" i="1"/>
  <c r="B42" i="1"/>
  <c r="B40" i="1"/>
  <c r="B38" i="1"/>
  <c r="B36" i="1"/>
  <c r="B34" i="1"/>
  <c r="B32" i="1"/>
  <c r="I50" i="1"/>
  <c r="H50" i="1"/>
  <c r="G50" i="1"/>
  <c r="F50" i="1"/>
  <c r="E50" i="1"/>
  <c r="D50" i="1"/>
  <c r="C50" i="1"/>
  <c r="I48" i="1"/>
  <c r="H48" i="1"/>
  <c r="G48" i="1"/>
  <c r="F48" i="1"/>
  <c r="E48" i="1"/>
  <c r="D48" i="1"/>
  <c r="C48" i="1"/>
  <c r="I46" i="1"/>
  <c r="H46" i="1"/>
  <c r="G46" i="1"/>
  <c r="F46" i="1"/>
  <c r="E46" i="1"/>
  <c r="D46" i="1"/>
  <c r="C46" i="1"/>
  <c r="I44" i="1"/>
  <c r="H44" i="1"/>
  <c r="G44" i="1"/>
  <c r="F44" i="1"/>
  <c r="E44" i="1"/>
  <c r="D44" i="1"/>
  <c r="C44" i="1"/>
  <c r="I42" i="1"/>
  <c r="H42" i="1"/>
  <c r="G42" i="1"/>
  <c r="F42" i="1"/>
  <c r="E42" i="1"/>
  <c r="D42" i="1"/>
  <c r="C42" i="1"/>
  <c r="I40" i="1"/>
  <c r="H40" i="1"/>
  <c r="G40" i="1"/>
  <c r="F40" i="1"/>
  <c r="E40" i="1"/>
  <c r="D40" i="1"/>
  <c r="C40" i="1"/>
  <c r="I38" i="1"/>
  <c r="H38" i="1"/>
  <c r="G38" i="1"/>
  <c r="F38" i="1"/>
  <c r="E38" i="1"/>
  <c r="D38" i="1"/>
  <c r="C38" i="1"/>
  <c r="I36" i="1"/>
  <c r="H36" i="1"/>
  <c r="G36" i="1"/>
  <c r="F36" i="1"/>
  <c r="E36" i="1"/>
  <c r="D36" i="1"/>
  <c r="C36" i="1"/>
  <c r="I34" i="1"/>
  <c r="H34" i="1"/>
  <c r="G34" i="1"/>
  <c r="F34" i="1"/>
  <c r="E34" i="1"/>
  <c r="D34" i="1"/>
  <c r="C34" i="1"/>
  <c r="I32" i="1"/>
  <c r="H32" i="1"/>
  <c r="G32" i="1"/>
  <c r="F32" i="1"/>
  <c r="E32" i="1"/>
  <c r="D32" i="1"/>
  <c r="C32" i="1"/>
  <c r="B30" i="1"/>
  <c r="B28" i="1"/>
  <c r="B26" i="1"/>
  <c r="B24" i="1"/>
  <c r="B22" i="1"/>
  <c r="B20" i="1"/>
  <c r="B18" i="1"/>
  <c r="B16" i="1"/>
  <c r="B14" i="1"/>
  <c r="B12" i="1"/>
  <c r="I30" i="1"/>
  <c r="H30" i="1"/>
  <c r="G30" i="1"/>
  <c r="F30" i="1"/>
  <c r="E30" i="1"/>
  <c r="D30" i="1"/>
  <c r="C30" i="1"/>
  <c r="I28" i="1"/>
  <c r="H28" i="1"/>
  <c r="G28" i="1"/>
  <c r="F28" i="1"/>
  <c r="E28" i="1"/>
  <c r="D28" i="1"/>
  <c r="C28" i="1"/>
  <c r="I26" i="1"/>
  <c r="H26" i="1"/>
  <c r="G26" i="1"/>
  <c r="F26" i="1"/>
  <c r="E26" i="1"/>
  <c r="D26" i="1"/>
  <c r="C26" i="1"/>
  <c r="I24" i="1"/>
  <c r="H24" i="1"/>
  <c r="G24" i="1"/>
  <c r="F24" i="1"/>
  <c r="E24" i="1"/>
  <c r="D24" i="1"/>
  <c r="C24" i="1"/>
  <c r="I22" i="1"/>
  <c r="H22" i="1"/>
  <c r="G22" i="1"/>
  <c r="F22" i="1"/>
  <c r="E22" i="1"/>
  <c r="D22" i="1"/>
  <c r="C22" i="1"/>
  <c r="I20" i="1"/>
  <c r="H20" i="1"/>
  <c r="G20" i="1"/>
  <c r="F20" i="1"/>
  <c r="E20" i="1"/>
  <c r="D20" i="1"/>
  <c r="C20" i="1"/>
  <c r="I18" i="1"/>
  <c r="H18" i="1"/>
  <c r="G18" i="1"/>
  <c r="F18" i="1"/>
  <c r="E18" i="1"/>
  <c r="D18" i="1"/>
  <c r="C18" i="1"/>
  <c r="I16" i="1"/>
  <c r="H16" i="1"/>
  <c r="G16" i="1"/>
  <c r="F16" i="1"/>
  <c r="E16" i="1"/>
  <c r="D16" i="1"/>
  <c r="C16" i="1"/>
  <c r="I14" i="1"/>
  <c r="H14" i="1"/>
  <c r="G14" i="1"/>
  <c r="F14" i="1"/>
  <c r="E14" i="1"/>
  <c r="D14" i="1"/>
  <c r="C14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<sst xmlns="http://schemas.openxmlformats.org/spreadsheetml/2006/main" count="50" uniqueCount="50">
  <si>
    <t>START DATE</t>
  </si>
  <si>
    <t>MONDAY</t>
  </si>
  <si>
    <t>TUESDAY</t>
  </si>
  <si>
    <t>WEDNESDAY</t>
  </si>
  <si>
    <t>THURSDAY</t>
  </si>
  <si>
    <t>FRIDAY</t>
  </si>
  <si>
    <t>SATURDAY</t>
  </si>
  <si>
    <t>SUNDAY</t>
  </si>
  <si>
    <t>WEEK</t>
  </si>
  <si>
    <t>END DATE</t>
  </si>
  <si>
    <t>PROJECT NAME</t>
  </si>
  <si>
    <t>PROJECT MANAGER</t>
  </si>
  <si>
    <t>STAKEHOLDER KEY</t>
  </si>
  <si>
    <t>STAKEHOLDER 1</t>
  </si>
  <si>
    <t>STAKEHOLDER 2</t>
  </si>
  <si>
    <t>STAKEHOLDER 3</t>
  </si>
  <si>
    <t>STAKEHOLDER 4</t>
  </si>
  <si>
    <t>STAKEHOLDER 7</t>
  </si>
  <si>
    <t>STAKEHOLDER 5</t>
  </si>
  <si>
    <t>STAKEHOLDER 6</t>
  </si>
  <si>
    <t>STAKEHOLDER 8</t>
  </si>
  <si>
    <t>STAKEHOLDER 9</t>
  </si>
  <si>
    <t>STAKEHOLDER 10</t>
  </si>
  <si>
    <t>STAKEHOLDER 11</t>
  </si>
  <si>
    <t>STAKEHOLDER 12</t>
  </si>
  <si>
    <t>MILESTONE 1
enter details here</t>
  </si>
  <si>
    <t>MILESTONE 2
enter details here</t>
  </si>
  <si>
    <t>MILESTONE 5
enter details</t>
  </si>
  <si>
    <t>MILESTONE 3
enter details here
MILESTONE 4
enter details here</t>
  </si>
  <si>
    <t>HIGH-LEVEL PROJECT SCHEDULE</t>
  </si>
  <si>
    <r>
      <rPr>
        <sz val="14"/>
        <color rgb="FF77C575"/>
        <rFont val="Century Gothic"/>
        <family val="2"/>
      </rPr>
      <t>wk</t>
    </r>
    <r>
      <rPr>
        <sz val="30"/>
        <color rgb="FF77C575"/>
        <rFont val="Century Gothic"/>
        <family val="2"/>
      </rPr>
      <t xml:space="preserve"> 
1</t>
    </r>
  </si>
  <si>
    <r>
      <rPr>
        <sz val="14"/>
        <color rgb="FF77C575"/>
        <rFont val="Century Gothic"/>
        <family val="2"/>
      </rPr>
      <t>wk</t>
    </r>
    <r>
      <rPr>
        <sz val="30"/>
        <color rgb="FF77C575"/>
        <rFont val="Century Gothic"/>
        <family val="2"/>
      </rPr>
      <t xml:space="preserve"> 
2</t>
    </r>
  </si>
  <si>
    <r>
      <t>wk</t>
    </r>
    <r>
      <rPr>
        <sz val="30"/>
        <color rgb="FF77C575"/>
        <rFont val="Century Gothic"/>
        <family val="2"/>
      </rPr>
      <t xml:space="preserve"> 
3</t>
    </r>
  </si>
  <si>
    <r>
      <t>wk</t>
    </r>
    <r>
      <rPr>
        <sz val="30"/>
        <color rgb="FF77C575"/>
        <rFont val="Century Gothic"/>
        <family val="2"/>
      </rPr>
      <t xml:space="preserve"> 
4</t>
    </r>
  </si>
  <si>
    <r>
      <t>wk</t>
    </r>
    <r>
      <rPr>
        <sz val="30"/>
        <color rgb="FF77C575"/>
        <rFont val="Century Gothic"/>
        <family val="2"/>
      </rPr>
      <t xml:space="preserve"> 
5</t>
    </r>
  </si>
  <si>
    <r>
      <t>wk</t>
    </r>
    <r>
      <rPr>
        <sz val="30"/>
        <color rgb="FF77C575"/>
        <rFont val="Century Gothic"/>
        <family val="2"/>
      </rPr>
      <t xml:space="preserve"> 
6</t>
    </r>
  </si>
  <si>
    <r>
      <t>wk</t>
    </r>
    <r>
      <rPr>
        <sz val="30"/>
        <color rgb="FF77C575"/>
        <rFont val="Century Gothic"/>
        <family val="2"/>
      </rPr>
      <t xml:space="preserve"> 
7</t>
    </r>
  </si>
  <si>
    <r>
      <t>wk</t>
    </r>
    <r>
      <rPr>
        <sz val="30"/>
        <color rgb="FF77C575"/>
        <rFont val="Century Gothic"/>
        <family val="2"/>
      </rPr>
      <t xml:space="preserve"> 
8</t>
    </r>
  </si>
  <si>
    <r>
      <t>wk</t>
    </r>
    <r>
      <rPr>
        <sz val="30"/>
        <color rgb="FF77C575"/>
        <rFont val="Century Gothic"/>
        <family val="2"/>
      </rPr>
      <t xml:space="preserve"> 
9</t>
    </r>
  </si>
  <si>
    <r>
      <t>wk</t>
    </r>
    <r>
      <rPr>
        <sz val="30"/>
        <color rgb="FF77C575"/>
        <rFont val="Century Gothic"/>
        <family val="2"/>
      </rPr>
      <t xml:space="preserve"> 
10</t>
    </r>
  </si>
  <si>
    <r>
      <t>wk</t>
    </r>
    <r>
      <rPr>
        <sz val="30"/>
        <color rgb="FF77C575"/>
        <rFont val="Century Gothic"/>
        <family val="2"/>
      </rPr>
      <t xml:space="preserve"> 
11</t>
    </r>
  </si>
  <si>
    <r>
      <t>wk</t>
    </r>
    <r>
      <rPr>
        <sz val="30"/>
        <color rgb="FF77C575"/>
        <rFont val="Century Gothic"/>
        <family val="2"/>
      </rPr>
      <t xml:space="preserve"> 
12</t>
    </r>
  </si>
  <si>
    <r>
      <t>wk</t>
    </r>
    <r>
      <rPr>
        <sz val="30"/>
        <color rgb="FF77C575"/>
        <rFont val="Century Gothic"/>
        <family val="2"/>
      </rPr>
      <t xml:space="preserve"> 
13</t>
    </r>
  </si>
  <si>
    <r>
      <t>wk</t>
    </r>
    <r>
      <rPr>
        <sz val="30"/>
        <color rgb="FF77C575"/>
        <rFont val="Century Gothic"/>
        <family val="2"/>
      </rPr>
      <t xml:space="preserve"> 
14</t>
    </r>
  </si>
  <si>
    <r>
      <t>wk</t>
    </r>
    <r>
      <rPr>
        <sz val="30"/>
        <color rgb="FF77C575"/>
        <rFont val="Century Gothic"/>
        <family val="2"/>
      </rPr>
      <t xml:space="preserve"> 
15</t>
    </r>
  </si>
  <si>
    <r>
      <t>wk</t>
    </r>
    <r>
      <rPr>
        <sz val="30"/>
        <color rgb="FF77C575"/>
        <rFont val="Century Gothic"/>
        <family val="2"/>
      </rPr>
      <t xml:space="preserve"> 
16</t>
    </r>
  </si>
  <si>
    <r>
      <t>wk</t>
    </r>
    <r>
      <rPr>
        <sz val="30"/>
        <color rgb="FF77C575"/>
        <rFont val="Century Gothic"/>
        <family val="2"/>
      </rPr>
      <t xml:space="preserve"> 
17</t>
    </r>
  </si>
  <si>
    <r>
      <t>wk</t>
    </r>
    <r>
      <rPr>
        <sz val="30"/>
        <color rgb="FF77C575"/>
        <rFont val="Century Gothic"/>
        <family val="2"/>
      </rPr>
      <t xml:space="preserve"> 
18</t>
    </r>
  </si>
  <si>
    <r>
      <t>wk</t>
    </r>
    <r>
      <rPr>
        <sz val="30"/>
        <color rgb="FF77C575"/>
        <rFont val="Century Gothic"/>
        <family val="2"/>
      </rPr>
      <t xml:space="preserve"> 
19</t>
    </r>
  </si>
  <si>
    <r>
      <t>wk</t>
    </r>
    <r>
      <rPr>
        <sz val="30"/>
        <color rgb="FF77C575"/>
        <rFont val="Century Gothic"/>
        <family val="2"/>
      </rPr>
      <t xml:space="preserve"> 
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</si>
</sst>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mm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entury Gothic"/>
      <family val="2"/>
    </font>
    <font>
      <sz val="10"/>
      <color theme="1"/>
      <name val="Century Gothic"/>
      <family val="2"/>
    </font>
    <font>
      <sz val="8.5"/>
      <color theme="1"/>
      <name val="Century Gothic"/>
      <family val="2"/>
    </font>
    <font>
      <b/>
      <sz val="10"/>
      <color rgb="FFF49A25"/>
      <name val="Century Gothic"/>
      <family val="2"/>
    </font>
    <font>
      <b/>
      <sz val="10"/>
      <color theme="1"/>
      <name val="Century Gothic"/>
      <family val="2"/>
    </font>
    <font>
      <b/>
      <sz val="16"/>
      <color rgb="FF77C575"/>
      <name val="Century Gothic"/>
      <family val="2"/>
    </font>
    <font>
      <sz val="30"/>
      <color rgb="FF77C575"/>
      <name val="Century Gothic"/>
      <family val="2"/>
    </font>
    <font>
      <sz val="14"/>
      <color rgb="FF77C575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A8DAA7"/>
        <bgColor indexed="64"/>
      </patternFill>
    </fill>
    <fill>
      <patternFill patternType="solid">
        <fgColor rgb="FFE4F4E4"/>
        <bgColor indexed="64"/>
      </patternFill>
    </fill>
  </fills>
  <borders count="6">
    <border>
      <left/>
      <right/>
      <top/>
      <bottom/>
      <diagonal/>
    </border>
    <border>
      <left style="thin">
        <color rgb="FF77C575"/>
      </left>
      <right/>
      <top style="thin">
        <color rgb="FF77C575"/>
      </top>
      <bottom style="thin">
        <color rgb="FF77C575"/>
      </bottom>
      <diagonal/>
    </border>
    <border>
      <left/>
      <right style="thin">
        <color rgb="FF77C575"/>
      </right>
      <top style="thin">
        <color rgb="FF77C575"/>
      </top>
      <bottom style="thin">
        <color rgb="FF77C575"/>
      </bottom>
      <diagonal/>
    </border>
    <border>
      <left style="thin">
        <color rgb="FF77C575"/>
      </left>
      <right style="thin">
        <color indexed="64"/>
      </right>
      <top style="thin">
        <color rgb="FF77C575"/>
      </top>
      <bottom style="thin">
        <color rgb="FF77C575"/>
      </bottom>
      <diagonal/>
    </border>
    <border>
      <left style="thin">
        <color indexed="64"/>
      </left>
      <right style="thin">
        <color rgb="FF77C575"/>
      </right>
      <top style="thin">
        <color rgb="FF77C575"/>
      </top>
      <bottom style="thin">
        <color rgb="FF77C57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left" vertical="center" wrapText="1" indent="1" readingOrder="1"/>
    </xf>
    <xf numFmtId="0" fontId="10" fillId="3" borderId="5" xfId="0" applyFont="1" applyFill="1" applyBorder="1" applyAlignment="1">
      <alignment horizontal="left" vertical="center" wrapText="1" indent="1" readingOrder="1"/>
    </xf>
    <xf numFmtId="0" fontId="11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77C575"/>
      <color rgb="FFE4F4E4"/>
      <color rgb="FFA8DAA7"/>
      <color rgb="FFF49A25"/>
      <color rgb="FFEE5DC0"/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I51"/>
  <sheetViews>
    <sheetView showGridLines="0" tabSelected="1" view="pageBreakPreview" zoomScale="68" zoomScaleNormal="64" zoomScaleSheetLayoutView="68" workbookViewId="0">
      <selection activeCell="O14" sqref="O14"/>
    </sheetView>
  </sheetViews>
  <sheetFormatPr defaultColWidth="11" defaultRowHeight="13.5" x14ac:dyDescent="0.25"/>
  <cols>
    <col min="1" max="1" width="3.25" style="1" customWidth="1"/>
    <col min="2" max="2" width="11" style="1"/>
    <col min="3" max="9" width="17.625" style="1" customWidth="1"/>
    <col min="10" max="10" width="3.25" style="1" customWidth="1"/>
    <col min="11" max="16" width="11" style="1"/>
    <col min="17" max="17" width="9" style="1" customWidth="1"/>
    <col min="18" max="16384" width="11" style="1"/>
  </cols>
  <sheetData>
    <row r="1" spans="2:9" ht="85.5" customHeight="1" x14ac:dyDescent="0.25">
      <c r="B1" s="11" t="s">
        <v>29</v>
      </c>
      <c r="C1" s="11"/>
      <c r="D1" s="11"/>
      <c r="E1" s="11"/>
      <c r="F1" s="11"/>
      <c r="G1" s="11"/>
      <c r="H1" s="11"/>
      <c r="I1" s="11"/>
    </row>
    <row r="2" spans="2:9" s="2" customFormat="1" ht="25.15" customHeight="1" x14ac:dyDescent="0.25">
      <c r="C2" s="3" t="s">
        <v>10</v>
      </c>
      <c r="D2" s="4"/>
      <c r="E2" s="4"/>
      <c r="F2" s="3" t="s">
        <v>12</v>
      </c>
      <c r="G2" s="4"/>
      <c r="H2" s="4"/>
      <c r="I2" s="4"/>
    </row>
    <row r="3" spans="2:9" s="2" customFormat="1" ht="25.15" customHeight="1" x14ac:dyDescent="0.25">
      <c r="C3" s="9"/>
      <c r="D3" s="10"/>
      <c r="F3" s="9" t="s">
        <v>13</v>
      </c>
      <c r="G3" s="10"/>
      <c r="H3" s="9" t="s">
        <v>17</v>
      </c>
      <c r="I3" s="10"/>
    </row>
    <row r="4" spans="2:9" s="2" customFormat="1" ht="25.15" customHeight="1" x14ac:dyDescent="0.25">
      <c r="C4" s="3" t="s">
        <v>11</v>
      </c>
      <c r="D4" s="4"/>
      <c r="F4" s="9" t="s">
        <v>14</v>
      </c>
      <c r="G4" s="10"/>
      <c r="H4" s="9" t="s">
        <v>20</v>
      </c>
      <c r="I4" s="10"/>
    </row>
    <row r="5" spans="2:9" s="2" customFormat="1" ht="25.15" customHeight="1" x14ac:dyDescent="0.25">
      <c r="C5" s="9"/>
      <c r="D5" s="10"/>
      <c r="F5" s="9" t="s">
        <v>15</v>
      </c>
      <c r="G5" s="10"/>
      <c r="H5" s="9" t="s">
        <v>21</v>
      </c>
      <c r="I5" s="10"/>
    </row>
    <row r="6" spans="2:9" s="2" customFormat="1" ht="25.15" customHeight="1" x14ac:dyDescent="0.25">
      <c r="C6" s="3" t="s">
        <v>0</v>
      </c>
      <c r="D6" s="4"/>
      <c r="E6" s="4"/>
      <c r="F6" s="9" t="s">
        <v>16</v>
      </c>
      <c r="G6" s="10"/>
      <c r="H6" s="9" t="s">
        <v>22</v>
      </c>
      <c r="I6" s="10"/>
    </row>
    <row r="7" spans="2:9" s="2" customFormat="1" ht="25.15" customHeight="1" x14ac:dyDescent="0.25">
      <c r="C7" s="12">
        <v>45292</v>
      </c>
      <c r="D7" s="13"/>
      <c r="E7" s="5"/>
      <c r="F7" s="9" t="s">
        <v>18</v>
      </c>
      <c r="G7" s="10"/>
      <c r="H7" s="9" t="s">
        <v>23</v>
      </c>
      <c r="I7" s="10"/>
    </row>
    <row r="8" spans="2:9" s="2" customFormat="1" ht="25.15" customHeight="1" x14ac:dyDescent="0.25">
      <c r="C8" s="3" t="s">
        <v>9</v>
      </c>
      <c r="D8" s="3"/>
      <c r="E8" s="3"/>
      <c r="F8" s="9" t="s">
        <v>19</v>
      </c>
      <c r="G8" s="10"/>
      <c r="H8" s="9" t="s">
        <v>24</v>
      </c>
      <c r="I8" s="10"/>
    </row>
    <row r="9" spans="2:9" s="2" customFormat="1" ht="25.15" customHeight="1" x14ac:dyDescent="0.25">
      <c r="C9" s="14">
        <v>45429</v>
      </c>
      <c r="D9" s="15"/>
      <c r="E9" s="3"/>
      <c r="F9" s="3"/>
      <c r="G9" s="3"/>
      <c r="H9" s="4"/>
      <c r="I9" s="3"/>
    </row>
    <row r="10" spans="2:9" s="2" customFormat="1" ht="10.15" customHeight="1" x14ac:dyDescent="0.25">
      <c r="C10" s="3"/>
      <c r="D10" s="4"/>
      <c r="E10" s="4"/>
      <c r="F10" s="4"/>
      <c r="G10" s="4"/>
      <c r="H10" s="4"/>
      <c r="I10" s="4"/>
    </row>
    <row r="11" spans="2:9" s="4" customFormat="1" ht="34.9" customHeight="1" x14ac:dyDescent="0.25">
      <c r="B11" s="16" t="s">
        <v>8</v>
      </c>
      <c r="C11" s="16" t="s">
        <v>1</v>
      </c>
      <c r="D11" s="17" t="s">
        <v>2</v>
      </c>
      <c r="E11" s="17" t="s">
        <v>3</v>
      </c>
      <c r="F11" s="17" t="s">
        <v>4</v>
      </c>
      <c r="G11" s="17" t="s">
        <v>5</v>
      </c>
      <c r="H11" s="17" t="s">
        <v>6</v>
      </c>
      <c r="I11" s="17" t="s">
        <v>7</v>
      </c>
    </row>
    <row r="12" spans="2:9" s="2" customFormat="1" ht="25.15" customHeight="1" x14ac:dyDescent="0.25">
      <c r="B12" s="18" t="str">
        <f>TEXT(C7,"MMM")</f>
        <v>Jan</v>
      </c>
      <c r="C12" s="18" t="str">
        <f>TEXT(C7,"d")</f>
        <v>1</v>
      </c>
      <c r="D12" s="18" t="str">
        <f>TEXT(C7+1,"d")</f>
        <v>2</v>
      </c>
      <c r="E12" s="19" t="str">
        <f>TEXT(C7+2,"d")</f>
        <v>3</v>
      </c>
      <c r="F12" s="19" t="str">
        <f>TEXT(C7+3,"d")</f>
        <v>4</v>
      </c>
      <c r="G12" s="19" t="str">
        <f>TEXT(C7+4,"d")</f>
        <v>5</v>
      </c>
      <c r="H12" s="19" t="str">
        <f>TEXT(C7+5,"d")</f>
        <v>6</v>
      </c>
      <c r="I12" s="19" t="str">
        <f>TEXT(C7+6,"d")</f>
        <v>7</v>
      </c>
    </row>
    <row r="13" spans="2:9" s="8" customFormat="1" ht="75" customHeight="1" x14ac:dyDescent="0.5">
      <c r="B13" s="20" t="s">
        <v>30</v>
      </c>
      <c r="C13" s="21" t="s">
        <v>25</v>
      </c>
      <c r="D13" s="21"/>
      <c r="E13" s="21"/>
      <c r="F13" s="21"/>
      <c r="G13" s="21"/>
      <c r="H13" s="21"/>
      <c r="I13" s="21"/>
    </row>
    <row r="14" spans="2:9" s="2" customFormat="1" ht="25.15" customHeight="1" x14ac:dyDescent="0.25">
      <c r="B14" s="18" t="str">
        <f>TEXT(C7+7,"MMM")</f>
        <v>Jan</v>
      </c>
      <c r="C14" s="19" t="str">
        <f>TEXT(C7+7,"d")</f>
        <v>8</v>
      </c>
      <c r="D14" s="19" t="str">
        <f>TEXT(C7+8,"d")</f>
        <v>9</v>
      </c>
      <c r="E14" s="19" t="str">
        <f>TEXT(C7+9,"d")</f>
        <v>10</v>
      </c>
      <c r="F14" s="19" t="str">
        <f>TEXT(C7+10,"d")</f>
        <v>11</v>
      </c>
      <c r="G14" s="19" t="str">
        <f>TEXT(C7+11,"d")</f>
        <v>12</v>
      </c>
      <c r="H14" s="19" t="str">
        <f>TEXT(C7+12,"d")</f>
        <v>13</v>
      </c>
      <c r="I14" s="19" t="str">
        <f>TEXT(C7+13,"d")</f>
        <v>14</v>
      </c>
    </row>
    <row r="15" spans="2:9" s="8" customFormat="1" ht="75" customHeight="1" x14ac:dyDescent="0.5">
      <c r="B15" s="20" t="s">
        <v>31</v>
      </c>
      <c r="C15" s="21"/>
      <c r="D15" s="21"/>
      <c r="E15" s="21"/>
      <c r="F15" s="21" t="s">
        <v>26</v>
      </c>
      <c r="G15" s="21"/>
      <c r="H15" s="21"/>
      <c r="I15" s="21"/>
    </row>
    <row r="16" spans="2:9" s="2" customFormat="1" ht="25.15" customHeight="1" x14ac:dyDescent="0.25">
      <c r="B16" s="18" t="str">
        <f>TEXT(C7+14,"MMM")</f>
        <v>Jan</v>
      </c>
      <c r="C16" s="19" t="str">
        <f>TEXT(C7+14,"d")</f>
        <v>15</v>
      </c>
      <c r="D16" s="19" t="str">
        <f>TEXT(C7+15,"d")</f>
        <v>16</v>
      </c>
      <c r="E16" s="19" t="str">
        <f>TEXT(C7+16,"d")</f>
        <v>17</v>
      </c>
      <c r="F16" s="19" t="str">
        <f>TEXT(C7+17,"d")</f>
        <v>18</v>
      </c>
      <c r="G16" s="19" t="str">
        <f>TEXT(C7+18,"d")</f>
        <v>19</v>
      </c>
      <c r="H16" s="19" t="str">
        <f>TEXT(C7+19,"d")</f>
        <v>20</v>
      </c>
      <c r="I16" s="19" t="str">
        <f>TEXT(C7+20,"d")</f>
        <v>21</v>
      </c>
    </row>
    <row r="17" spans="1:9" s="8" customFormat="1" ht="75" customHeight="1" x14ac:dyDescent="0.5">
      <c r="B17" s="22" t="s">
        <v>32</v>
      </c>
      <c r="C17" s="21"/>
      <c r="D17" s="21" t="s">
        <v>28</v>
      </c>
      <c r="E17" s="21"/>
      <c r="F17" s="21"/>
      <c r="G17" s="21"/>
      <c r="H17" s="21"/>
      <c r="I17" s="21"/>
    </row>
    <row r="18" spans="1:9" s="2" customFormat="1" ht="25.15" customHeight="1" x14ac:dyDescent="0.25">
      <c r="B18" s="18" t="str">
        <f>TEXT(C7+21,"MMM")</f>
        <v>Jan</v>
      </c>
      <c r="C18" s="19" t="str">
        <f>TEXT(C7+21,"d")</f>
        <v>22</v>
      </c>
      <c r="D18" s="19" t="str">
        <f>TEXT(C7+22,"d")</f>
        <v>23</v>
      </c>
      <c r="E18" s="19" t="str">
        <f>TEXT(C7+23,"d")</f>
        <v>24</v>
      </c>
      <c r="F18" s="19" t="str">
        <f>TEXT(C7+24,"d")</f>
        <v>25</v>
      </c>
      <c r="G18" s="19" t="str">
        <f>TEXT(C7+25,"d")</f>
        <v>26</v>
      </c>
      <c r="H18" s="19" t="str">
        <f>TEXT(C7+26,"d")</f>
        <v>27</v>
      </c>
      <c r="I18" s="19" t="str">
        <f>TEXT(C7+27,"d")</f>
        <v>28</v>
      </c>
    </row>
    <row r="19" spans="1:9" s="8" customFormat="1" ht="75" customHeight="1" x14ac:dyDescent="0.5">
      <c r="B19" s="22" t="s">
        <v>33</v>
      </c>
      <c r="C19" s="21"/>
      <c r="D19" s="21"/>
      <c r="E19" s="21"/>
      <c r="F19" s="21"/>
      <c r="G19" s="21" t="s">
        <v>27</v>
      </c>
      <c r="H19" s="21"/>
      <c r="I19" s="21"/>
    </row>
    <row r="20" spans="1:9" s="2" customFormat="1" ht="25.15" customHeight="1" x14ac:dyDescent="0.25">
      <c r="B20" s="18" t="str">
        <f>TEXT(C7+28,"MMM")</f>
        <v>Jan</v>
      </c>
      <c r="C20" s="19" t="str">
        <f>TEXT(C7+28,"d")</f>
        <v>29</v>
      </c>
      <c r="D20" s="19" t="str">
        <f>TEXT(C7+29,"d")</f>
        <v>30</v>
      </c>
      <c r="E20" s="19" t="str">
        <f>TEXT(C7+30,"d")</f>
        <v>31</v>
      </c>
      <c r="F20" s="19" t="str">
        <f>TEXT(C7+31,"d")</f>
        <v>1</v>
      </c>
      <c r="G20" s="19" t="str">
        <f>TEXT(C7+32,"d")</f>
        <v>2</v>
      </c>
      <c r="H20" s="19" t="str">
        <f>TEXT(C7+33,"d")</f>
        <v>3</v>
      </c>
      <c r="I20" s="19" t="str">
        <f>TEXT(C7+34,"d")</f>
        <v>4</v>
      </c>
    </row>
    <row r="21" spans="1:9" s="8" customFormat="1" ht="75" customHeight="1" x14ac:dyDescent="0.5">
      <c r="B21" s="22" t="s">
        <v>34</v>
      </c>
      <c r="C21" s="21"/>
      <c r="D21" s="21"/>
      <c r="E21" s="21"/>
      <c r="F21" s="21"/>
      <c r="G21" s="21"/>
      <c r="H21" s="21"/>
      <c r="I21" s="21"/>
    </row>
    <row r="22" spans="1:9" s="2" customFormat="1" ht="25.15" customHeight="1" x14ac:dyDescent="0.25">
      <c r="A22" s="6"/>
      <c r="B22" s="18" t="str">
        <f>TEXT(C7+35,"MMM")</f>
        <v>Feb</v>
      </c>
      <c r="C22" s="19" t="str">
        <f>TEXT(C7+35,"d")</f>
        <v>5</v>
      </c>
      <c r="D22" s="19" t="str">
        <f>TEXT(C7+36,"d")</f>
        <v>6</v>
      </c>
      <c r="E22" s="19" t="str">
        <f>TEXT(C7+37,"d")</f>
        <v>7</v>
      </c>
      <c r="F22" s="19" t="str">
        <f>TEXT(C7+38,"d")</f>
        <v>8</v>
      </c>
      <c r="G22" s="19" t="str">
        <f>TEXT(C7+39,"d")</f>
        <v>9</v>
      </c>
      <c r="H22" s="19" t="str">
        <f>TEXT(C7+40,"d")</f>
        <v>10</v>
      </c>
      <c r="I22" s="19" t="str">
        <f>TEXT(C7+41,"d")</f>
        <v>11</v>
      </c>
    </row>
    <row r="23" spans="1:9" s="8" customFormat="1" ht="75" customHeight="1" x14ac:dyDescent="0.5">
      <c r="B23" s="22" t="s">
        <v>35</v>
      </c>
      <c r="C23" s="21"/>
      <c r="D23" s="21"/>
      <c r="E23" s="21"/>
      <c r="F23" s="21"/>
      <c r="G23" s="21"/>
      <c r="H23" s="21"/>
      <c r="I23" s="21"/>
    </row>
    <row r="24" spans="1:9" s="2" customFormat="1" ht="25.15" customHeight="1" x14ac:dyDescent="0.25">
      <c r="B24" s="18" t="str">
        <f>TEXT(C7+42,"MMM")</f>
        <v>Feb</v>
      </c>
      <c r="C24" s="19" t="str">
        <f>TEXT(C7+42,"d")</f>
        <v>12</v>
      </c>
      <c r="D24" s="19" t="str">
        <f>TEXT(C7+43,"d")</f>
        <v>13</v>
      </c>
      <c r="E24" s="19" t="str">
        <f>TEXT(C7+44,"d")</f>
        <v>14</v>
      </c>
      <c r="F24" s="19" t="str">
        <f>TEXT(C7+45,"d")</f>
        <v>15</v>
      </c>
      <c r="G24" s="19" t="str">
        <f>TEXT(C7+46,"d")</f>
        <v>16</v>
      </c>
      <c r="H24" s="19" t="str">
        <f>TEXT(C7+47,"d")</f>
        <v>17</v>
      </c>
      <c r="I24" s="19" t="str">
        <f>TEXT(C7+48,"d")</f>
        <v>18</v>
      </c>
    </row>
    <row r="25" spans="1:9" s="8" customFormat="1" ht="75" customHeight="1" x14ac:dyDescent="0.5">
      <c r="B25" s="22" t="s">
        <v>36</v>
      </c>
      <c r="C25" s="21"/>
      <c r="D25" s="21"/>
      <c r="E25" s="21"/>
      <c r="F25" s="21"/>
      <c r="G25" s="21"/>
      <c r="H25" s="21"/>
      <c r="I25" s="21"/>
    </row>
    <row r="26" spans="1:9" s="2" customFormat="1" ht="25.15" customHeight="1" x14ac:dyDescent="0.25">
      <c r="B26" s="18" t="str">
        <f>TEXT(C7+49,"MMM")</f>
        <v>Feb</v>
      </c>
      <c r="C26" s="19" t="str">
        <f>TEXT(C7+49,"d")</f>
        <v>19</v>
      </c>
      <c r="D26" s="19" t="str">
        <f>TEXT(C7+50,"d")</f>
        <v>20</v>
      </c>
      <c r="E26" s="19" t="str">
        <f>TEXT(C7+51,"d")</f>
        <v>21</v>
      </c>
      <c r="F26" s="19" t="str">
        <f>TEXT(C7+52,"d")</f>
        <v>22</v>
      </c>
      <c r="G26" s="19" t="str">
        <f>TEXT(C7+53,"d")</f>
        <v>23</v>
      </c>
      <c r="H26" s="19" t="str">
        <f>TEXT(C7+54,"d")</f>
        <v>24</v>
      </c>
      <c r="I26" s="19" t="str">
        <f>TEXT(C7+55,"d")</f>
        <v>25</v>
      </c>
    </row>
    <row r="27" spans="1:9" s="8" customFormat="1" ht="75" customHeight="1" x14ac:dyDescent="0.5">
      <c r="B27" s="22" t="s">
        <v>37</v>
      </c>
      <c r="C27" s="21"/>
      <c r="D27" s="21"/>
      <c r="E27" s="21"/>
      <c r="F27" s="21"/>
      <c r="G27" s="21"/>
      <c r="H27" s="21"/>
      <c r="I27" s="21"/>
    </row>
    <row r="28" spans="1:9" s="2" customFormat="1" ht="25.15" customHeight="1" x14ac:dyDescent="0.25">
      <c r="B28" s="18" t="str">
        <f>TEXT(C7+56,"MMM")</f>
        <v>Feb</v>
      </c>
      <c r="C28" s="19" t="str">
        <f>TEXT(C7+56,"d")</f>
        <v>26</v>
      </c>
      <c r="D28" s="19" t="str">
        <f>TEXT(C7+57,"d")</f>
        <v>27</v>
      </c>
      <c r="E28" s="19" t="str">
        <f>TEXT(C7+58,"d")</f>
        <v>28</v>
      </c>
      <c r="F28" s="19" t="str">
        <f>TEXT(C7+59,"d")</f>
        <v>29</v>
      </c>
      <c r="G28" s="19" t="str">
        <f>TEXT(C7+60,"d")</f>
        <v>1</v>
      </c>
      <c r="H28" s="19" t="str">
        <f>TEXT(C7+61,"d")</f>
        <v>2</v>
      </c>
      <c r="I28" s="19" t="str">
        <f>TEXT(C7+62,"d")</f>
        <v>3</v>
      </c>
    </row>
    <row r="29" spans="1:9" s="8" customFormat="1" ht="75" customHeight="1" x14ac:dyDescent="0.5">
      <c r="B29" s="22" t="s">
        <v>38</v>
      </c>
      <c r="C29" s="21"/>
      <c r="D29" s="21"/>
      <c r="E29" s="21"/>
      <c r="F29" s="21"/>
      <c r="G29" s="21"/>
      <c r="H29" s="21"/>
      <c r="I29" s="21"/>
    </row>
    <row r="30" spans="1:9" s="2" customFormat="1" ht="25.15" customHeight="1" x14ac:dyDescent="0.25">
      <c r="B30" s="18" t="str">
        <f>TEXT(C7+63,"MMM")</f>
        <v>Mar</v>
      </c>
      <c r="C30" s="19" t="str">
        <f>TEXT(C7+63,"d")</f>
        <v>4</v>
      </c>
      <c r="D30" s="19" t="str">
        <f>TEXT(C7+64,"d")</f>
        <v>5</v>
      </c>
      <c r="E30" s="19" t="str">
        <f>TEXT(C7+65,"d")</f>
        <v>6</v>
      </c>
      <c r="F30" s="19" t="str">
        <f>TEXT(C7+66,"d")</f>
        <v>7</v>
      </c>
      <c r="G30" s="19" t="str">
        <f>TEXT(C7+67,"d")</f>
        <v>8</v>
      </c>
      <c r="H30" s="19" t="str">
        <f>TEXT(C7+68,"d")</f>
        <v>9</v>
      </c>
      <c r="I30" s="19" t="str">
        <f>TEXT(C7+69,"d")</f>
        <v>10</v>
      </c>
    </row>
    <row r="31" spans="1:9" s="8" customFormat="1" ht="75" customHeight="1" x14ac:dyDescent="0.5">
      <c r="B31" s="22" t="s">
        <v>39</v>
      </c>
      <c r="C31" s="21"/>
      <c r="D31" s="21"/>
      <c r="E31" s="21"/>
      <c r="F31" s="21"/>
      <c r="G31" s="21"/>
      <c r="H31" s="21"/>
      <c r="I31" s="21"/>
    </row>
    <row r="32" spans="1:9" s="7" customFormat="1" ht="25.15" customHeight="1" x14ac:dyDescent="0.25">
      <c r="B32" s="18" t="str">
        <f>TEXT(C7+70,"MMM")</f>
        <v>Mar</v>
      </c>
      <c r="C32" s="19" t="str">
        <f>TEXT(C7+70,"d")</f>
        <v>11</v>
      </c>
      <c r="D32" s="19" t="str">
        <f>TEXT(C7+71,"d")</f>
        <v>12</v>
      </c>
      <c r="E32" s="19" t="str">
        <f>TEXT(C7+72,"d")</f>
        <v>13</v>
      </c>
      <c r="F32" s="19" t="str">
        <f>TEXT(C7+73,"d")</f>
        <v>14</v>
      </c>
      <c r="G32" s="19" t="str">
        <f>TEXT(C7+74,"d")</f>
        <v>15</v>
      </c>
      <c r="H32" s="19" t="str">
        <f>TEXT(C7+75,"d")</f>
        <v>16</v>
      </c>
      <c r="I32" s="19" t="str">
        <f>TEXT(C7+76,"d")</f>
        <v>17</v>
      </c>
    </row>
    <row r="33" spans="2:9" s="8" customFormat="1" ht="75" customHeight="1" x14ac:dyDescent="0.5">
      <c r="B33" s="22" t="s">
        <v>40</v>
      </c>
      <c r="C33" s="21"/>
      <c r="D33" s="21"/>
      <c r="E33" s="21"/>
      <c r="F33" s="21"/>
      <c r="G33" s="21"/>
      <c r="H33" s="21"/>
      <c r="I33" s="21"/>
    </row>
    <row r="34" spans="2:9" s="2" customFormat="1" ht="25.15" customHeight="1" x14ac:dyDescent="0.25">
      <c r="B34" s="18" t="str">
        <f>TEXT(C7+77,"MMM")</f>
        <v>Mar</v>
      </c>
      <c r="C34" s="19" t="str">
        <f>TEXT(C7+77,"d")</f>
        <v>18</v>
      </c>
      <c r="D34" s="19" t="str">
        <f>TEXT(C7+78,"d")</f>
        <v>19</v>
      </c>
      <c r="E34" s="19" t="str">
        <f>TEXT(C7+79,"d")</f>
        <v>20</v>
      </c>
      <c r="F34" s="19" t="str">
        <f>TEXT(C7+80,"d")</f>
        <v>21</v>
      </c>
      <c r="G34" s="19" t="str">
        <f>TEXT(C7+81,"d")</f>
        <v>22</v>
      </c>
      <c r="H34" s="19" t="str">
        <f>TEXT(C7+82,"d")</f>
        <v>23</v>
      </c>
      <c r="I34" s="19" t="str">
        <f>TEXT(C7+83,"d")</f>
        <v>24</v>
      </c>
    </row>
    <row r="35" spans="2:9" s="8" customFormat="1" ht="75" customHeight="1" x14ac:dyDescent="0.5">
      <c r="B35" s="22" t="s">
        <v>41</v>
      </c>
      <c r="C35" s="21"/>
      <c r="D35" s="21"/>
      <c r="E35" s="21"/>
      <c r="F35" s="21"/>
      <c r="G35" s="21"/>
      <c r="H35" s="21"/>
      <c r="I35" s="23"/>
    </row>
    <row r="36" spans="2:9" s="2" customFormat="1" ht="25.15" customHeight="1" x14ac:dyDescent="0.25">
      <c r="B36" s="18" t="str">
        <f>TEXT(C7+84,"MMM")</f>
        <v>Mar</v>
      </c>
      <c r="C36" s="19" t="str">
        <f>TEXT(C7+84,"d")</f>
        <v>25</v>
      </c>
      <c r="D36" s="19" t="str">
        <f>TEXT(C7+85,"d")</f>
        <v>26</v>
      </c>
      <c r="E36" s="19" t="str">
        <f>TEXT(C7+86,"d")</f>
        <v>27</v>
      </c>
      <c r="F36" s="19" t="str">
        <f>TEXT(C7+87,"d")</f>
        <v>28</v>
      </c>
      <c r="G36" s="19" t="str">
        <f>TEXT(C7+88,"d")</f>
        <v>29</v>
      </c>
      <c r="H36" s="19" t="str">
        <f>TEXT(C7+89,"d")</f>
        <v>30</v>
      </c>
      <c r="I36" s="19" t="str">
        <f>TEXT(C7+90,"d")</f>
        <v>31</v>
      </c>
    </row>
    <row r="37" spans="2:9" s="8" customFormat="1" ht="75" customHeight="1" x14ac:dyDescent="0.5">
      <c r="B37" s="22" t="s">
        <v>42</v>
      </c>
      <c r="C37" s="21"/>
      <c r="D37" s="21"/>
      <c r="E37" s="21"/>
      <c r="F37" s="21"/>
      <c r="G37" s="21"/>
      <c r="H37" s="21"/>
      <c r="I37" s="21"/>
    </row>
    <row r="38" spans="2:9" s="2" customFormat="1" ht="25.15" customHeight="1" x14ac:dyDescent="0.25">
      <c r="B38" s="18" t="str">
        <f>TEXT(C7+91,"MMM")</f>
        <v>Apr</v>
      </c>
      <c r="C38" s="19" t="str">
        <f>TEXT(C7+91,"d")</f>
        <v>1</v>
      </c>
      <c r="D38" s="19" t="str">
        <f>TEXT(C7+92,"d")</f>
        <v>2</v>
      </c>
      <c r="E38" s="19" t="str">
        <f>TEXT(C7+93,"d")</f>
        <v>3</v>
      </c>
      <c r="F38" s="19" t="str">
        <f>TEXT(C7+94,"d")</f>
        <v>4</v>
      </c>
      <c r="G38" s="19" t="str">
        <f>TEXT(C7+95,"d")</f>
        <v>5</v>
      </c>
      <c r="H38" s="19" t="str">
        <f>TEXT(C7+96,"d")</f>
        <v>6</v>
      </c>
      <c r="I38" s="19" t="str">
        <f>TEXT(C7+97,"d")</f>
        <v>7</v>
      </c>
    </row>
    <row r="39" spans="2:9" s="8" customFormat="1" ht="75" customHeight="1" x14ac:dyDescent="0.5">
      <c r="B39" s="22" t="s">
        <v>43</v>
      </c>
      <c r="C39" s="21"/>
      <c r="D39" s="21"/>
      <c r="E39" s="21"/>
      <c r="F39" s="21"/>
      <c r="G39" s="21"/>
      <c r="H39" s="21"/>
      <c r="I39" s="21"/>
    </row>
    <row r="40" spans="2:9" s="2" customFormat="1" ht="25.15" customHeight="1" x14ac:dyDescent="0.25">
      <c r="B40" s="18" t="str">
        <f>TEXT(C7+98,"MMM")</f>
        <v>Apr</v>
      </c>
      <c r="C40" s="19" t="str">
        <f>TEXT(C7+98,"d")</f>
        <v>8</v>
      </c>
      <c r="D40" s="19" t="str">
        <f>TEXT(C7+99,"d")</f>
        <v>9</v>
      </c>
      <c r="E40" s="19" t="str">
        <f>TEXT(C7+100,"d")</f>
        <v>10</v>
      </c>
      <c r="F40" s="19" t="str">
        <f>TEXT(C7+101,"d")</f>
        <v>11</v>
      </c>
      <c r="G40" s="19" t="str">
        <f>TEXT(C7+102,"d")</f>
        <v>12</v>
      </c>
      <c r="H40" s="19" t="str">
        <f>TEXT(C7+103,"d")</f>
        <v>13</v>
      </c>
      <c r="I40" s="19" t="str">
        <f>TEXT(C7+104,"d")</f>
        <v>14</v>
      </c>
    </row>
    <row r="41" spans="2:9" s="8" customFormat="1" ht="75" customHeight="1" x14ac:dyDescent="0.5">
      <c r="B41" s="22" t="s">
        <v>44</v>
      </c>
      <c r="C41" s="21"/>
      <c r="D41" s="21"/>
      <c r="E41" s="21"/>
      <c r="F41" s="21"/>
      <c r="G41" s="21"/>
      <c r="H41" s="21"/>
      <c r="I41" s="21"/>
    </row>
    <row r="42" spans="2:9" s="2" customFormat="1" ht="25.15" customHeight="1" x14ac:dyDescent="0.25">
      <c r="B42" s="18" t="str">
        <f>TEXT(C7+105,"MMM")</f>
        <v>Apr</v>
      </c>
      <c r="C42" s="19" t="str">
        <f>TEXT(C7+105,"d")</f>
        <v>15</v>
      </c>
      <c r="D42" s="19" t="str">
        <f>TEXT(C7+106,"d")</f>
        <v>16</v>
      </c>
      <c r="E42" s="19" t="str">
        <f>TEXT(C7+107,"d")</f>
        <v>17</v>
      </c>
      <c r="F42" s="19" t="str">
        <f>TEXT(C7+108,"d")</f>
        <v>18</v>
      </c>
      <c r="G42" s="19" t="str">
        <f>TEXT(C7+109,"d")</f>
        <v>19</v>
      </c>
      <c r="H42" s="19" t="str">
        <f>TEXT(C7+110,"d")</f>
        <v>20</v>
      </c>
      <c r="I42" s="19" t="str">
        <f>TEXT(C7+111,"d")</f>
        <v>21</v>
      </c>
    </row>
    <row r="43" spans="2:9" s="8" customFormat="1" ht="75" customHeight="1" x14ac:dyDescent="0.5">
      <c r="B43" s="22" t="s">
        <v>45</v>
      </c>
      <c r="C43" s="21"/>
      <c r="D43" s="21"/>
      <c r="E43" s="21"/>
      <c r="F43" s="21"/>
      <c r="G43" s="21"/>
      <c r="H43" s="21"/>
      <c r="I43" s="21"/>
    </row>
    <row r="44" spans="2:9" s="2" customFormat="1" ht="25.15" customHeight="1" x14ac:dyDescent="0.25">
      <c r="B44" s="18" t="str">
        <f>TEXT(C7+112,"MMM")</f>
        <v>Apr</v>
      </c>
      <c r="C44" s="19" t="str">
        <f>TEXT(C7+112,"d")</f>
        <v>22</v>
      </c>
      <c r="D44" s="19" t="str">
        <f>TEXT(C7+113,"d")</f>
        <v>23</v>
      </c>
      <c r="E44" s="19" t="str">
        <f>TEXT(C7+114,"d")</f>
        <v>24</v>
      </c>
      <c r="F44" s="19" t="str">
        <f>TEXT(C7+115,"d")</f>
        <v>25</v>
      </c>
      <c r="G44" s="19" t="str">
        <f>TEXT(C7+116,"d")</f>
        <v>26</v>
      </c>
      <c r="H44" s="19" t="str">
        <f>TEXT(C7+117,"d")</f>
        <v>27</v>
      </c>
      <c r="I44" s="19" t="str">
        <f>TEXT(C7+118,"d")</f>
        <v>28</v>
      </c>
    </row>
    <row r="45" spans="2:9" s="8" customFormat="1" ht="75" customHeight="1" x14ac:dyDescent="0.5">
      <c r="B45" s="22" t="s">
        <v>46</v>
      </c>
      <c r="C45" s="21"/>
      <c r="D45" s="21"/>
      <c r="E45" s="21"/>
      <c r="F45" s="21"/>
      <c r="G45" s="21"/>
      <c r="H45" s="21"/>
      <c r="I45" s="21"/>
    </row>
    <row r="46" spans="2:9" s="2" customFormat="1" ht="25.15" customHeight="1" x14ac:dyDescent="0.25">
      <c r="B46" s="18" t="str">
        <f>TEXT(C7+119,"MMM")</f>
        <v>Apr</v>
      </c>
      <c r="C46" s="19" t="str">
        <f>TEXT(C7+119,"d")</f>
        <v>29</v>
      </c>
      <c r="D46" s="19" t="str">
        <f>TEXT(C7+120,"d")</f>
        <v>30</v>
      </c>
      <c r="E46" s="19" t="str">
        <f>TEXT(C7+121,"d")</f>
        <v>1</v>
      </c>
      <c r="F46" s="19" t="str">
        <f>TEXT(C7+122,"d")</f>
        <v>2</v>
      </c>
      <c r="G46" s="19" t="str">
        <f>TEXT(C7+123,"d")</f>
        <v>3</v>
      </c>
      <c r="H46" s="19" t="str">
        <f>TEXT(C7+124,"d")</f>
        <v>4</v>
      </c>
      <c r="I46" s="19" t="str">
        <f>TEXT(C7+125,"d")</f>
        <v>5</v>
      </c>
    </row>
    <row r="47" spans="2:9" s="8" customFormat="1" ht="75" customHeight="1" x14ac:dyDescent="0.5">
      <c r="B47" s="22" t="s">
        <v>47</v>
      </c>
      <c r="C47" s="21"/>
      <c r="D47" s="21"/>
      <c r="E47" s="21"/>
      <c r="F47" s="21"/>
      <c r="G47" s="21"/>
      <c r="H47" s="21"/>
      <c r="I47" s="21"/>
    </row>
    <row r="48" spans="2:9" s="2" customFormat="1" ht="25.15" customHeight="1" x14ac:dyDescent="0.25">
      <c r="B48" s="18" t="str">
        <f>TEXT(C7+126,"MMM")</f>
        <v>May</v>
      </c>
      <c r="C48" s="19" t="str">
        <f>TEXT(C7+126,"d")</f>
        <v>6</v>
      </c>
      <c r="D48" s="19" t="str">
        <f>TEXT(C7+127,"d")</f>
        <v>7</v>
      </c>
      <c r="E48" s="19" t="str">
        <f>TEXT(C7+128,"d")</f>
        <v>8</v>
      </c>
      <c r="F48" s="19" t="str">
        <f>TEXT(C7+129,"d")</f>
        <v>9</v>
      </c>
      <c r="G48" s="19" t="str">
        <f>TEXT(C7+130,"d")</f>
        <v>10</v>
      </c>
      <c r="H48" s="19" t="str">
        <f>TEXT(C7+131,"d")</f>
        <v>11</v>
      </c>
      <c r="I48" s="19" t="str">
        <f>TEXT(C7+132,"d")</f>
        <v>12</v>
      </c>
    </row>
    <row r="49" spans="2:9" s="8" customFormat="1" ht="75" customHeight="1" x14ac:dyDescent="0.5">
      <c r="B49" s="22" t="s">
        <v>48</v>
      </c>
      <c r="C49" s="21"/>
      <c r="D49" s="21"/>
      <c r="E49" s="21"/>
      <c r="F49" s="21"/>
      <c r="G49" s="21"/>
      <c r="H49" s="21"/>
      <c r="I49" s="21"/>
    </row>
    <row r="50" spans="2:9" s="2" customFormat="1" ht="25.15" customHeight="1" x14ac:dyDescent="0.25">
      <c r="B50" s="18" t="str">
        <f>TEXT(C7+133,"MMM")</f>
        <v>May</v>
      </c>
      <c r="C50" s="19" t="str">
        <f>TEXT(C7+133,"d")</f>
        <v>13</v>
      </c>
      <c r="D50" s="19" t="str">
        <f>TEXT(C7+134,"d")</f>
        <v>14</v>
      </c>
      <c r="E50" s="19" t="str">
        <f>TEXT(C7+135,"d")</f>
        <v>15</v>
      </c>
      <c r="F50" s="19" t="str">
        <f>TEXT(C7+136,"d")</f>
        <v>16</v>
      </c>
      <c r="G50" s="19" t="str">
        <f>TEXT(C7+137,"d")</f>
        <v>17</v>
      </c>
      <c r="H50" s="19" t="str">
        <f>TEXT(C7+138,"d")</f>
        <v>18</v>
      </c>
      <c r="I50" s="19" t="str">
        <f>TEXT(C7+139,"d")</f>
        <v>19</v>
      </c>
    </row>
    <row r="51" spans="2:9" s="8" customFormat="1" ht="75" customHeight="1" x14ac:dyDescent="0.5">
      <c r="B51" s="22" t="s">
        <v>49</v>
      </c>
      <c r="C51" s="21"/>
      <c r="D51" s="21"/>
      <c r="E51" s="21"/>
      <c r="F51" s="21"/>
      <c r="G51" s="21"/>
      <c r="H51" s="21"/>
      <c r="I51" s="21"/>
    </row>
  </sheetData>
  <mergeCells count="17">
    <mergeCell ref="C9:D9"/>
    <mergeCell ref="H3:I3"/>
    <mergeCell ref="H4:I4"/>
    <mergeCell ref="H5:I5"/>
    <mergeCell ref="H6:I6"/>
    <mergeCell ref="H7:I7"/>
    <mergeCell ref="H8:I8"/>
    <mergeCell ref="F8:G8"/>
    <mergeCell ref="F7:G7"/>
    <mergeCell ref="F6:G6"/>
    <mergeCell ref="F5:G5"/>
    <mergeCell ref="F4:G4"/>
    <mergeCell ref="F3:G3"/>
    <mergeCell ref="B1:I1"/>
    <mergeCell ref="C3:D3"/>
    <mergeCell ref="C5:D5"/>
    <mergeCell ref="C7:D7"/>
  </mergeCells>
  <phoneticPr fontId="3" type="noConversion"/>
  <printOptions horizontalCentered="1"/>
  <pageMargins left="0.3" right="0.3" top="0.3" bottom="0.3" header="0" footer="0"/>
  <pageSetup scale="65" fitToHeight="0" orientation="portrait" horizontalDpi="4294967292" verticalDpi="4294967292" r:id="rId1"/>
  <headerFooter>
    <oddFooter>&amp;L&amp;G&amp;R&amp;P</oddFooter>
  </headerFooter>
  <rowBreaks count="1" manualBreakCount="1">
    <brk id="26" min="1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High-Level Project Calendar</vt:lpstr>
      <vt:lpstr>'High-Level Project Calendar'!Print_Area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2023-06-07T07:11:59Z</cp:lastPrinted>
  <dcterms:created xsi:type="dcterms:W3CDTF">2015-02-24T20:54:23Z</dcterms:created>
  <dcterms:modified xsi:type="dcterms:W3CDTF">2023-06-07T07:12:35Z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2023-02-27T10:04:53Z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6f95396a-44e2-45d6-94ba-40d7fbf571c7</vt:lpwstr>
  </property>
  <property fmtid="{D5CDD505-2E9C-101B-9397-08002B2CF9AE}" pid="8" name="MSIP_Label_defa4170-0d19-0005-0004-bc88714345d2_ContentBits">
    <vt:lpwstr>0</vt:lpwstr>
  </property>
</Properties>
</file>